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059DF5B-1202-41A5-A855-9B2F48C582C7}" xr6:coauthVersionLast="47" xr6:coauthVersionMax="47" xr10:uidLastSave="{00000000-0000-0000-0000-000000000000}"/>
  <bookViews>
    <workbookView xWindow="-120" yWindow="-120" windowWidth="29040" windowHeight="15720" xr2:uid="{CB81B802-8CBC-4467-A865-54F90563CB38}"/>
  </bookViews>
  <sheets>
    <sheet name="ไม่มีซื้อหุ้นเพิ่มระหว่างปี" sheetId="2" r:id="rId1"/>
    <sheet name="มีการซื้อหุ้นเพิ่มระหว่างปี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9" i="1"/>
  <c r="F18" i="1" s="1"/>
  <c r="F8" i="1"/>
  <c r="F14" i="1"/>
  <c r="F15" i="1"/>
  <c r="F16" i="1"/>
  <c r="F13" i="1"/>
  <c r="F12" i="1"/>
  <c r="F10" i="1"/>
  <c r="F7" i="1"/>
  <c r="F6" i="1"/>
  <c r="F5" i="1"/>
  <c r="F4" i="1"/>
  <c r="F17" i="1"/>
  <c r="F5" i="2"/>
  <c r="F4" i="2"/>
  <c r="F16" i="2" l="1"/>
  <c r="F15" i="2"/>
  <c r="F14" i="2"/>
  <c r="F13" i="2"/>
  <c r="F12" i="2"/>
  <c r="F11" i="2"/>
  <c r="F10" i="2"/>
  <c r="F9" i="2"/>
  <c r="F8" i="2"/>
  <c r="F7" i="2"/>
  <c r="F6" i="2"/>
  <c r="F17" i="2"/>
  <c r="D5" i="2"/>
  <c r="D6" i="2" s="1"/>
  <c r="D7" i="2" s="1"/>
  <c r="D8" i="2" s="1"/>
  <c r="D9" i="2" s="1"/>
  <c r="D5" i="1"/>
  <c r="D6" i="1" s="1"/>
  <c r="D7" i="1" s="1"/>
  <c r="D8" i="1" s="1"/>
  <c r="D9" i="1" l="1"/>
  <c r="D10" i="1" s="1"/>
  <c r="D11" i="1" s="1"/>
  <c r="D12" i="1" s="1"/>
  <c r="D13" i="1" s="1"/>
  <c r="D14" i="1" s="1"/>
  <c r="D15" i="1" s="1"/>
  <c r="D16" i="1" s="1"/>
  <c r="D17" i="1" s="1"/>
  <c r="D10" i="2"/>
  <c r="D11" i="2" s="1"/>
  <c r="D12" i="2" s="1"/>
  <c r="D13" i="2" l="1"/>
  <c r="D14" i="2" s="1"/>
  <c r="D15" i="2" s="1"/>
  <c r="D16" i="2" s="1"/>
</calcChain>
</file>

<file path=xl/sharedStrings.xml><?xml version="1.0" encoding="utf-8"?>
<sst xmlns="http://schemas.openxmlformats.org/spreadsheetml/2006/main" count="43" uniqueCount="11">
  <si>
    <t>วิธีการคิดเงินปันผล</t>
  </si>
  <si>
    <t>วัน เดือน ปี</t>
  </si>
  <si>
    <t>รายการ</t>
  </si>
  <si>
    <t>คงเหลือ</t>
  </si>
  <si>
    <t>จำนวนเดือนที่คิดปันผล</t>
  </si>
  <si>
    <t>เงินปันผลที่ได้</t>
  </si>
  <si>
    <t>หุ้นยกมา</t>
  </si>
  <si>
    <t>หุ้นรายเดือน</t>
  </si>
  <si>
    <t>ซื้อหุ้นเพิ่ม</t>
  </si>
  <si>
    <t>เงินปันผลที่จะได้รับทั้งสิ้น</t>
  </si>
  <si>
    <t>อัตราปันผลประจำปี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</si>
</sst>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43" fontId="2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187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/>
    <xf numFmtId="43" fontId="2" fillId="0" borderId="1" xfId="0" applyNumberFormat="1" applyFont="1" applyBorder="1"/>
    <xf numFmtId="43" fontId="2" fillId="0" borderId="0" xfId="1" applyFont="1"/>
    <xf numFmtId="43" fontId="3" fillId="0" borderId="1" xfId="1" applyFont="1" applyBorder="1"/>
    <xf numFmtId="43" fontId="3" fillId="0" borderId="0" xfId="1" applyFont="1"/>
    <xf numFmtId="43" fontId="2" fillId="0" borderId="1" xfId="1" applyFont="1" applyBorder="1"/>
    <xf numFmtId="18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5E30E-8152-4749-97B3-A4C715C3DA10}">
  <dimension ref="A1:F17"/>
  <sheetViews>
    <sheetView tabSelected="1" workbookViewId="0">
      <selection activeCell="F15" sqref="F15"/>
    </sheetView>
  </sheetViews>
  <sheetFormatPr defaultRowHeight="23.25" x14ac:dyDescent="0.5"/>
  <cols>
    <col min="1" max="1" width="10.25" style="5" bestFit="1" customWidth="1"/>
    <col min="2" max="2" width="10" style="5" bestFit="1" customWidth="1"/>
    <col min="3" max="3" width="9" style="5"/>
    <col min="4" max="4" width="11.375" style="6" bestFit="1" customWidth="1"/>
    <col min="5" max="5" width="18.25" style="7" bestFit="1" customWidth="1"/>
    <col min="6" max="6" width="11.125" style="5" bestFit="1" customWidth="1"/>
    <col min="7" max="16384" width="9" style="5"/>
  </cols>
  <sheetData>
    <row r="1" spans="1:6" s="2" customFormat="1" x14ac:dyDescent="0.5">
      <c r="A1" s="23" t="s">
        <v>0</v>
      </c>
      <c r="B1" s="23"/>
      <c r="C1" s="23"/>
      <c r="D1" s="23"/>
      <c r="E1" s="23"/>
      <c r="F1" s="23"/>
    </row>
    <row r="2" spans="1:6" s="2" customFormat="1" x14ac:dyDescent="0.5">
      <c r="A2" s="23" t="s">
        <v>10</v>
      </c>
      <c r="B2" s="23"/>
      <c r="C2" s="3">
        <v>5.35</v>
      </c>
      <c r="D2" s="4"/>
      <c r="E2" s="1"/>
    </row>
    <row r="3" spans="1:6" s="2" customFormat="1" x14ac:dyDescent="0.5">
      <c r="A3" s="8" t="s">
        <v>1</v>
      </c>
      <c r="B3" s="22" t="s">
        <v>2</v>
      </c>
      <c r="C3" s="22"/>
      <c r="D3" s="10" t="s">
        <v>3</v>
      </c>
      <c r="E3" s="9" t="s">
        <v>4</v>
      </c>
      <c r="F3" s="8" t="s">
        <v>5</v>
      </c>
    </row>
    <row r="4" spans="1:6" x14ac:dyDescent="0.5">
      <c r="A4" s="11">
        <v>243619</v>
      </c>
      <c r="B4" s="12" t="s">
        <v>6</v>
      </c>
      <c r="C4" s="12"/>
      <c r="D4" s="13">
        <v>311000</v>
      </c>
      <c r="E4" s="14">
        <v>12</v>
      </c>
      <c r="F4" s="15">
        <f>D4*C2/100</f>
        <v>16638.5</v>
      </c>
    </row>
    <row r="5" spans="1:6" x14ac:dyDescent="0.5">
      <c r="A5" s="11">
        <v>244014</v>
      </c>
      <c r="B5" s="12" t="s">
        <v>7</v>
      </c>
      <c r="C5" s="12">
        <v>4000</v>
      </c>
      <c r="D5" s="13">
        <f>D4+C5</f>
        <v>315000</v>
      </c>
      <c r="E5" s="14">
        <v>11</v>
      </c>
      <c r="F5" s="15">
        <f>(C5*C2/100)*11/12</f>
        <v>196.16666666666666</v>
      </c>
    </row>
    <row r="6" spans="1:6" x14ac:dyDescent="0.5">
      <c r="A6" s="11">
        <v>244042</v>
      </c>
      <c r="B6" s="12" t="s">
        <v>7</v>
      </c>
      <c r="C6" s="12">
        <v>4000</v>
      </c>
      <c r="D6" s="13">
        <f t="shared" ref="D6:D16" si="0">D5+C6</f>
        <v>319000</v>
      </c>
      <c r="E6" s="14">
        <v>10</v>
      </c>
      <c r="F6" s="15">
        <f>(C6*C2/100)*10/12</f>
        <v>178.33333333333334</v>
      </c>
    </row>
    <row r="7" spans="1:6" x14ac:dyDescent="0.5">
      <c r="A7" s="11">
        <v>244074</v>
      </c>
      <c r="B7" s="12" t="s">
        <v>7</v>
      </c>
      <c r="C7" s="12">
        <v>4000</v>
      </c>
      <c r="D7" s="13">
        <f t="shared" si="0"/>
        <v>323000</v>
      </c>
      <c r="E7" s="14">
        <v>9</v>
      </c>
      <c r="F7" s="15">
        <f>(C7*C2/100)*9/12</f>
        <v>160.5</v>
      </c>
    </row>
    <row r="8" spans="1:6" x14ac:dyDescent="0.5">
      <c r="A8" s="11">
        <v>244104</v>
      </c>
      <c r="B8" s="12" t="s">
        <v>7</v>
      </c>
      <c r="C8" s="12">
        <v>4000</v>
      </c>
      <c r="D8" s="13">
        <f t="shared" si="0"/>
        <v>327000</v>
      </c>
      <c r="E8" s="14">
        <v>8</v>
      </c>
      <c r="F8" s="15">
        <f>(C8*C2/100)*8/12</f>
        <v>142.66666666666666</v>
      </c>
    </row>
    <row r="9" spans="1:6" x14ac:dyDescent="0.5">
      <c r="A9" s="11">
        <v>244135</v>
      </c>
      <c r="B9" s="12" t="s">
        <v>7</v>
      </c>
      <c r="C9" s="12">
        <v>4000</v>
      </c>
      <c r="D9" s="13">
        <f t="shared" si="0"/>
        <v>331000</v>
      </c>
      <c r="E9" s="14">
        <v>7</v>
      </c>
      <c r="F9" s="15">
        <f>(C9*C2/100)*7/12</f>
        <v>124.83333333333333</v>
      </c>
    </row>
    <row r="10" spans="1:6" x14ac:dyDescent="0.5">
      <c r="A10" s="11">
        <v>244165</v>
      </c>
      <c r="B10" s="12" t="s">
        <v>7</v>
      </c>
      <c r="C10" s="12">
        <v>4000</v>
      </c>
      <c r="D10" s="13">
        <f>D9+C10</f>
        <v>335000</v>
      </c>
      <c r="E10" s="14">
        <v>6</v>
      </c>
      <c r="F10" s="15">
        <f>(C10*C2/100)*6/12</f>
        <v>107</v>
      </c>
    </row>
    <row r="11" spans="1:6" x14ac:dyDescent="0.5">
      <c r="A11" s="11">
        <v>244196</v>
      </c>
      <c r="B11" s="12" t="s">
        <v>7</v>
      </c>
      <c r="C11" s="12">
        <v>4000</v>
      </c>
      <c r="D11" s="13">
        <f t="shared" si="0"/>
        <v>339000</v>
      </c>
      <c r="E11" s="14">
        <v>5</v>
      </c>
      <c r="F11" s="15">
        <f>(C11*C2/100)*5/12</f>
        <v>89.166666666666671</v>
      </c>
    </row>
    <row r="12" spans="1:6" x14ac:dyDescent="0.5">
      <c r="A12" s="11">
        <v>244227</v>
      </c>
      <c r="B12" s="12" t="s">
        <v>7</v>
      </c>
      <c r="C12" s="12">
        <v>4000</v>
      </c>
      <c r="D12" s="13">
        <f t="shared" si="0"/>
        <v>343000</v>
      </c>
      <c r="E12" s="14">
        <v>4</v>
      </c>
      <c r="F12" s="15">
        <f>(C12*C2/100)*4/12</f>
        <v>71.333333333333329</v>
      </c>
    </row>
    <row r="13" spans="1:6" x14ac:dyDescent="0.5">
      <c r="A13" s="11">
        <v>244257</v>
      </c>
      <c r="B13" s="12" t="s">
        <v>7</v>
      </c>
      <c r="C13" s="12">
        <v>4000</v>
      </c>
      <c r="D13" s="13">
        <f>D12+C13</f>
        <v>347000</v>
      </c>
      <c r="E13" s="14">
        <v>3</v>
      </c>
      <c r="F13" s="15">
        <f>(C13*C2/100)*3/12</f>
        <v>53.5</v>
      </c>
    </row>
    <row r="14" spans="1:6" x14ac:dyDescent="0.5">
      <c r="A14" s="11">
        <v>244288</v>
      </c>
      <c r="B14" s="12" t="s">
        <v>7</v>
      </c>
      <c r="C14" s="12">
        <v>4000</v>
      </c>
      <c r="D14" s="13">
        <f t="shared" si="0"/>
        <v>351000</v>
      </c>
      <c r="E14" s="14">
        <v>2</v>
      </c>
      <c r="F14" s="15">
        <f>(C14*C2/100)*2/12</f>
        <v>35.666666666666664</v>
      </c>
    </row>
    <row r="15" spans="1:6" x14ac:dyDescent="0.5">
      <c r="A15" s="11">
        <v>244318</v>
      </c>
      <c r="B15" s="12" t="s">
        <v>7</v>
      </c>
      <c r="C15" s="12">
        <v>4000</v>
      </c>
      <c r="D15" s="13">
        <f t="shared" si="0"/>
        <v>355000</v>
      </c>
      <c r="E15" s="14">
        <v>1</v>
      </c>
      <c r="F15" s="15">
        <f>(C15*C2/100)*1/12</f>
        <v>17.833333333333332</v>
      </c>
    </row>
    <row r="16" spans="1:6" x14ac:dyDescent="0.5">
      <c r="A16" s="11">
        <v>244349</v>
      </c>
      <c r="B16" s="12" t="s">
        <v>7</v>
      </c>
      <c r="C16" s="12">
        <v>4000</v>
      </c>
      <c r="D16" s="13">
        <f t="shared" si="0"/>
        <v>359000</v>
      </c>
      <c r="E16" s="14">
        <v>0</v>
      </c>
      <c r="F16" s="15">
        <f>(C16*C3/100)*12/12</f>
        <v>0</v>
      </c>
    </row>
    <row r="17" spans="1:6" x14ac:dyDescent="0.5">
      <c r="A17" s="24" t="s">
        <v>9</v>
      </c>
      <c r="B17" s="25"/>
      <c r="C17" s="25"/>
      <c r="D17" s="25"/>
      <c r="E17" s="26"/>
      <c r="F17" s="16">
        <f>SUM(F4:F16)</f>
        <v>17815.5</v>
      </c>
    </row>
  </sheetData>
  <mergeCells count="4">
    <mergeCell ref="A1:F1"/>
    <mergeCell ref="A2:B2"/>
    <mergeCell ref="B3:C3"/>
    <mergeCell ref="A17:E1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5F1A0-C6BC-423D-96CF-34C26A4E517B}">
  <dimension ref="A1:F18"/>
  <sheetViews>
    <sheetView workbookViewId="0">
      <selection activeCell="G6" sqref="G6"/>
    </sheetView>
  </sheetViews>
  <sheetFormatPr defaultRowHeight="23.25" x14ac:dyDescent="0.5"/>
  <cols>
    <col min="1" max="1" width="10.25" style="5" bestFit="1" customWidth="1"/>
    <col min="2" max="2" width="10" style="5" bestFit="1" customWidth="1"/>
    <col min="3" max="3" width="9.875" style="19" bestFit="1" customWidth="1"/>
    <col min="4" max="4" width="11.375" style="6" bestFit="1" customWidth="1"/>
    <col min="5" max="5" width="18.25" style="7" bestFit="1" customWidth="1"/>
    <col min="6" max="6" width="11.5" style="5" bestFit="1" customWidth="1"/>
    <col min="7" max="16384" width="9" style="5"/>
  </cols>
  <sheetData>
    <row r="1" spans="1:6" s="2" customFormat="1" x14ac:dyDescent="0.5">
      <c r="A1" s="23" t="s">
        <v>0</v>
      </c>
      <c r="B1" s="23"/>
      <c r="C1" s="23"/>
      <c r="D1" s="23"/>
      <c r="E1" s="23"/>
      <c r="F1" s="23"/>
    </row>
    <row r="2" spans="1:6" s="2" customFormat="1" x14ac:dyDescent="0.5">
      <c r="A2" s="23" t="s">
        <v>10</v>
      </c>
      <c r="B2" s="23"/>
      <c r="C2" s="17">
        <v>5.35</v>
      </c>
      <c r="D2" s="4"/>
      <c r="E2" s="1"/>
    </row>
    <row r="3" spans="1:6" s="2" customFormat="1" x14ac:dyDescent="0.5">
      <c r="A3" s="8" t="s">
        <v>1</v>
      </c>
      <c r="B3" s="22" t="s">
        <v>2</v>
      </c>
      <c r="C3" s="22"/>
      <c r="D3" s="10" t="s">
        <v>3</v>
      </c>
      <c r="E3" s="9" t="s">
        <v>4</v>
      </c>
      <c r="F3" s="8" t="s">
        <v>5</v>
      </c>
    </row>
    <row r="4" spans="1:6" x14ac:dyDescent="0.5">
      <c r="A4" s="11">
        <v>24473</v>
      </c>
      <c r="B4" s="12" t="s">
        <v>6</v>
      </c>
      <c r="C4" s="18"/>
      <c r="D4" s="13">
        <v>69500</v>
      </c>
      <c r="E4" s="14">
        <v>12</v>
      </c>
      <c r="F4" s="15">
        <f>D4*C2/100</f>
        <v>3718.25</v>
      </c>
    </row>
    <row r="5" spans="1:6" x14ac:dyDescent="0.5">
      <c r="A5" s="11">
        <v>244014</v>
      </c>
      <c r="B5" s="12" t="s">
        <v>7</v>
      </c>
      <c r="C5" s="18">
        <v>500</v>
      </c>
      <c r="D5" s="13">
        <f>D4+C5</f>
        <v>70000</v>
      </c>
      <c r="E5" s="14">
        <v>11</v>
      </c>
      <c r="F5" s="15">
        <f>(C5*C2/100)*11/12</f>
        <v>24.520833333333332</v>
      </c>
    </row>
    <row r="6" spans="1:6" x14ac:dyDescent="0.5">
      <c r="A6" s="11">
        <v>244042</v>
      </c>
      <c r="B6" s="12" t="s">
        <v>7</v>
      </c>
      <c r="C6" s="18">
        <v>500</v>
      </c>
      <c r="D6" s="13">
        <f t="shared" ref="D6:D11" si="0">D5+C6</f>
        <v>70500</v>
      </c>
      <c r="E6" s="14">
        <v>10</v>
      </c>
      <c r="F6" s="15">
        <f>(C6*C2/100)*10/12</f>
        <v>22.291666666666668</v>
      </c>
    </row>
    <row r="7" spans="1:6" x14ac:dyDescent="0.5">
      <c r="A7" s="11">
        <v>244074</v>
      </c>
      <c r="B7" s="12" t="s">
        <v>7</v>
      </c>
      <c r="C7" s="18">
        <v>500</v>
      </c>
      <c r="D7" s="13">
        <f t="shared" si="0"/>
        <v>71000</v>
      </c>
      <c r="E7" s="14">
        <v>9</v>
      </c>
      <c r="F7" s="15">
        <f>(C7*C2/100)*9/12</f>
        <v>20.0625</v>
      </c>
    </row>
    <row r="8" spans="1:6" x14ac:dyDescent="0.5">
      <c r="A8" s="11">
        <v>244104</v>
      </c>
      <c r="B8" s="12" t="s">
        <v>7</v>
      </c>
      <c r="C8" s="18">
        <v>500</v>
      </c>
      <c r="D8" s="13">
        <f t="shared" si="0"/>
        <v>71500</v>
      </c>
      <c r="E8" s="14">
        <v>8</v>
      </c>
      <c r="F8" s="15">
        <f>(C8*C2/100)*8/12</f>
        <v>17.833333333333332</v>
      </c>
    </row>
    <row r="9" spans="1:6" x14ac:dyDescent="0.5">
      <c r="A9" s="11">
        <v>244134</v>
      </c>
      <c r="B9" s="12" t="s">
        <v>7</v>
      </c>
      <c r="C9" s="18">
        <v>500</v>
      </c>
      <c r="D9" s="13">
        <f>D8+C9</f>
        <v>72000</v>
      </c>
      <c r="E9" s="14">
        <v>7</v>
      </c>
      <c r="F9" s="15">
        <f>(C9*C2/100)*7/12</f>
        <v>15.604166666666666</v>
      </c>
    </row>
    <row r="10" spans="1:6" x14ac:dyDescent="0.5">
      <c r="A10" s="11">
        <v>244165</v>
      </c>
      <c r="B10" s="12" t="s">
        <v>7</v>
      </c>
      <c r="C10" s="18">
        <v>500</v>
      </c>
      <c r="D10" s="13">
        <f t="shared" si="0"/>
        <v>72500</v>
      </c>
      <c r="E10" s="14">
        <v>6</v>
      </c>
      <c r="F10" s="15">
        <f>(C10*C2/100)*6/12</f>
        <v>13.375</v>
      </c>
    </row>
    <row r="11" spans="1:6" x14ac:dyDescent="0.5">
      <c r="A11" s="11">
        <v>244196</v>
      </c>
      <c r="B11" s="12" t="s">
        <v>7</v>
      </c>
      <c r="C11" s="18">
        <v>500</v>
      </c>
      <c r="D11" s="13">
        <f t="shared" si="0"/>
        <v>73000</v>
      </c>
      <c r="E11" s="14">
        <v>5</v>
      </c>
      <c r="F11" s="15">
        <f>(C11*C2/100)*5/12</f>
        <v>11.145833333333334</v>
      </c>
    </row>
    <row r="12" spans="1:6" x14ac:dyDescent="0.5">
      <c r="A12" s="11">
        <v>244227</v>
      </c>
      <c r="B12" s="12" t="s">
        <v>7</v>
      </c>
      <c r="C12" s="18">
        <v>500</v>
      </c>
      <c r="D12" s="13">
        <f>D11+C12</f>
        <v>73500</v>
      </c>
      <c r="E12" s="14">
        <v>4</v>
      </c>
      <c r="F12" s="15">
        <f>(C12*C2/100)*4/12</f>
        <v>8.9166666666666661</v>
      </c>
    </row>
    <row r="13" spans="1:6" x14ac:dyDescent="0.5">
      <c r="A13" s="11">
        <v>244257</v>
      </c>
      <c r="B13" s="12" t="s">
        <v>7</v>
      </c>
      <c r="C13" s="18">
        <v>500</v>
      </c>
      <c r="D13" s="13">
        <f t="shared" ref="D13:D17" si="1">D12+C13</f>
        <v>74000</v>
      </c>
      <c r="E13" s="14">
        <v>3</v>
      </c>
      <c r="F13" s="15">
        <f>(C13*C2/100)*3/12</f>
        <v>6.6875</v>
      </c>
    </row>
    <row r="14" spans="1:6" x14ac:dyDescent="0.5">
      <c r="A14" s="21">
        <v>244284</v>
      </c>
      <c r="B14" s="8" t="s">
        <v>8</v>
      </c>
      <c r="C14" s="20">
        <v>126000</v>
      </c>
      <c r="D14" s="13">
        <f>D13+C14</f>
        <v>200000</v>
      </c>
      <c r="E14" s="14">
        <v>2</v>
      </c>
      <c r="F14" s="15">
        <f>(C14*C2/100)*2/12</f>
        <v>1123.5</v>
      </c>
    </row>
    <row r="15" spans="1:6" x14ac:dyDescent="0.5">
      <c r="A15" s="11">
        <v>244288</v>
      </c>
      <c r="B15" s="12" t="s">
        <v>7</v>
      </c>
      <c r="C15" s="18">
        <v>500</v>
      </c>
      <c r="D15" s="13">
        <f t="shared" si="1"/>
        <v>200500</v>
      </c>
      <c r="E15" s="14">
        <v>2</v>
      </c>
      <c r="F15" s="15">
        <f>(C15*C2/100)*2/12</f>
        <v>4.458333333333333</v>
      </c>
    </row>
    <row r="16" spans="1:6" x14ac:dyDescent="0.5">
      <c r="A16" s="11">
        <v>244316</v>
      </c>
      <c r="B16" s="12" t="s">
        <v>7</v>
      </c>
      <c r="C16" s="18">
        <v>500</v>
      </c>
      <c r="D16" s="13">
        <f t="shared" si="1"/>
        <v>201000</v>
      </c>
      <c r="E16" s="14">
        <v>1</v>
      </c>
      <c r="F16" s="15">
        <f>(C16*C2/100)*1/12</f>
        <v>2.2291666666666665</v>
      </c>
    </row>
    <row r="17" spans="1:6" x14ac:dyDescent="0.5">
      <c r="A17" s="11">
        <v>244348</v>
      </c>
      <c r="B17" s="12" t="s">
        <v>7</v>
      </c>
      <c r="C17" s="18">
        <v>500</v>
      </c>
      <c r="D17" s="13">
        <f t="shared" si="1"/>
        <v>201500</v>
      </c>
      <c r="E17" s="14">
        <v>0</v>
      </c>
      <c r="F17" s="15">
        <f>(C17*C2/100)*0/12</f>
        <v>0</v>
      </c>
    </row>
    <row r="18" spans="1:6" x14ac:dyDescent="0.5">
      <c r="A18" s="24" t="s">
        <v>9</v>
      </c>
      <c r="B18" s="25"/>
      <c r="C18" s="25"/>
      <c r="D18" s="25"/>
      <c r="E18" s="26"/>
      <c r="F18" s="16">
        <f>SUM(F4:F17)</f>
        <v>4988.875</v>
      </c>
    </row>
  </sheetData>
  <mergeCells count="4">
    <mergeCell ref="B3:C3"/>
    <mergeCell ref="A1:F1"/>
    <mergeCell ref="A2:B2"/>
    <mergeCell ref="A18:E18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ไม่มีซื้อหุ้นเพิ่มระหว่างปี</vt:lpstr>
      <vt:lpstr>มีการซื้อหุ้นเพิ่มระหว่างปี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2026-01-18T09:23:00Z</cp:lastPrinted>
  <dcterms:created xsi:type="dcterms:W3CDTF">2023-01-20T05:08:02Z</dcterms:created>
  <dcterms:modified xsi:type="dcterms:W3CDTF">2026-01-21T02:19:14Z</dcterms:modified>
</cp:coreProperties>
</file>